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orrend" sheetId="1" r:id="rId1"/>
  </sheets>
  <calcPr calcId="125725"/>
</workbook>
</file>

<file path=xl/calcChain.xml><?xml version="1.0" encoding="utf-8"?>
<calcChain xmlns="http://schemas.openxmlformats.org/spreadsheetml/2006/main">
  <c r="K19" i="1"/>
  <c r="K18"/>
  <c r="I73"/>
  <c r="K77"/>
  <c r="K75"/>
  <c r="K72"/>
  <c r="K71"/>
  <c r="K70"/>
  <c r="K69"/>
  <c r="K66"/>
  <c r="I63"/>
  <c r="I76"/>
  <c r="I67"/>
  <c r="I64"/>
  <c r="I60"/>
  <c r="I50"/>
  <c r="I49"/>
  <c r="I47"/>
  <c r="K27"/>
  <c r="K29" s="1"/>
  <c r="I55"/>
  <c r="I37"/>
  <c r="I33"/>
  <c r="I28"/>
  <c r="K4"/>
  <c r="K5" s="1"/>
  <c r="K7" s="1"/>
  <c r="I20"/>
  <c r="I15"/>
  <c r="I6"/>
  <c r="I3"/>
  <c r="I45"/>
  <c r="I31"/>
  <c r="K30" l="1"/>
  <c r="K32" s="1"/>
  <c r="K34" s="1"/>
  <c r="K28"/>
  <c r="K6"/>
  <c r="K8"/>
  <c r="K9" s="1"/>
  <c r="K10" s="1"/>
  <c r="K11" s="1"/>
  <c r="K12" s="1"/>
  <c r="K13" s="1"/>
  <c r="K14" s="1"/>
  <c r="K16" s="1"/>
  <c r="K33" l="1"/>
  <c r="K35"/>
  <c r="K36" s="1"/>
  <c r="K38" s="1"/>
  <c r="K17"/>
  <c r="K21" s="1"/>
  <c r="K22" s="1"/>
  <c r="K15"/>
  <c r="I26"/>
  <c r="K37" l="1"/>
  <c r="K39"/>
  <c r="K40" s="1"/>
  <c r="K41" s="1"/>
  <c r="K42" s="1"/>
  <c r="K43" s="1"/>
  <c r="K44" s="1"/>
  <c r="K46" s="1"/>
  <c r="J26"/>
  <c r="J3"/>
  <c r="J6" s="1"/>
  <c r="J15" s="1"/>
  <c r="J20" l="1"/>
  <c r="K48"/>
  <c r="K49" s="1"/>
  <c r="K51" s="1"/>
  <c r="K45"/>
  <c r="J28"/>
  <c r="J31" s="1"/>
  <c r="K47" l="1"/>
  <c r="J33"/>
  <c r="J37" s="1"/>
  <c r="J45" s="1"/>
  <c r="J47" s="1"/>
  <c r="J49" s="1"/>
  <c r="J50" s="1"/>
  <c r="K52" l="1"/>
  <c r="K53" s="1"/>
  <c r="K54" s="1"/>
  <c r="K56" s="1"/>
  <c r="K50"/>
  <c r="J55"/>
  <c r="J60" s="1"/>
  <c r="J63" l="1"/>
  <c r="J64" s="1"/>
  <c r="J67" s="1"/>
  <c r="J73" s="1"/>
  <c r="J76" s="1"/>
  <c r="K57"/>
  <c r="K58" s="1"/>
  <c r="K59" s="1"/>
  <c r="K61" s="1"/>
  <c r="K62" s="1"/>
  <c r="K63" s="1"/>
  <c r="K65" s="1"/>
  <c r="K68" s="1"/>
  <c r="K55"/>
  <c r="K74" l="1"/>
  <c r="K78" s="1"/>
  <c r="K79" s="1"/>
  <c r="K80" s="1"/>
  <c r="K60"/>
  <c r="K64" l="1"/>
  <c r="K67" l="1"/>
  <c r="K73" l="1"/>
  <c r="K76" l="1"/>
</calcChain>
</file>

<file path=xl/sharedStrings.xml><?xml version="1.0" encoding="utf-8"?>
<sst xmlns="http://schemas.openxmlformats.org/spreadsheetml/2006/main" count="364" uniqueCount="159">
  <si>
    <t>Sorrend</t>
  </si>
  <si>
    <t>Minősítő verseny</t>
  </si>
  <si>
    <t>Koreográfia címe</t>
  </si>
  <si>
    <t>Tánc</t>
  </si>
  <si>
    <t>Iskola</t>
  </si>
  <si>
    <t>Helység</t>
  </si>
  <si>
    <t>Csoport</t>
  </si>
  <si>
    <t>Pedagógus</t>
  </si>
  <si>
    <t>Időtartam</t>
  </si>
  <si>
    <t>Kategória időtartam</t>
  </si>
  <si>
    <t>Göngyölt időtartam</t>
  </si>
  <si>
    <t>Kezdés</t>
  </si>
  <si>
    <t>alsós standard</t>
  </si>
  <si>
    <t>Pécs</t>
  </si>
  <si>
    <t>Zafír</t>
  </si>
  <si>
    <t>Dr. Papp Judit</t>
  </si>
  <si>
    <t>bécsi keringő</t>
  </si>
  <si>
    <t>Tornádó</t>
  </si>
  <si>
    <t>Nagy Nóra</t>
  </si>
  <si>
    <t>Szeged</t>
  </si>
  <si>
    <t>alsós latin</t>
  </si>
  <si>
    <t>cha-cha</t>
  </si>
  <si>
    <t>Onyx</t>
  </si>
  <si>
    <t>alsós szórakoztató</t>
  </si>
  <si>
    <t>Nógrádiné Nóvé Zsuzsanna</t>
  </si>
  <si>
    <t>felsős standard</t>
  </si>
  <si>
    <t>Kiskunlacháza</t>
  </si>
  <si>
    <t>Angol keringő</t>
  </si>
  <si>
    <t>angol keringő</t>
  </si>
  <si>
    <t>Korall</t>
  </si>
  <si>
    <t>felsős latin</t>
  </si>
  <si>
    <t>Gézengúzok</t>
  </si>
  <si>
    <t>jive</t>
  </si>
  <si>
    <t>charleston</t>
  </si>
  <si>
    <t>SZÜNET</t>
  </si>
  <si>
    <t>junior I. standard</t>
  </si>
  <si>
    <t>Bestiák</t>
  </si>
  <si>
    <t>Kabócák</t>
  </si>
  <si>
    <t>Álom</t>
  </si>
  <si>
    <t>salsa</t>
  </si>
  <si>
    <t>BEMUTATÓ</t>
  </si>
  <si>
    <t>samba</t>
  </si>
  <si>
    <t>Koreográfus verseny</t>
  </si>
  <si>
    <t>Pedadógus</t>
  </si>
  <si>
    <t>Kenyeres Csaba</t>
  </si>
  <si>
    <t>Szeghalom</t>
  </si>
  <si>
    <t>tangó</t>
  </si>
  <si>
    <t>Charleston formáció</t>
  </si>
  <si>
    <t>Move mix</t>
  </si>
  <si>
    <t>Cry me out</t>
  </si>
  <si>
    <t>Shake it off</t>
  </si>
  <si>
    <t>Kiscsillag</t>
  </si>
  <si>
    <t>Főnix</t>
  </si>
  <si>
    <t>Smaragd</t>
  </si>
  <si>
    <t>Let me go</t>
  </si>
  <si>
    <t>Jive</t>
  </si>
  <si>
    <t>konferálás:</t>
  </si>
  <si>
    <t>Mix</t>
  </si>
  <si>
    <t>Társastánc</t>
  </si>
  <si>
    <t>Szórakoztató</t>
  </si>
  <si>
    <t>Angyalok keringője</t>
  </si>
  <si>
    <t>Volly István AMI</t>
  </si>
  <si>
    <t>Kiss Anikó</t>
  </si>
  <si>
    <t>Táncoló talpak</t>
  </si>
  <si>
    <t>Dramatikus</t>
  </si>
  <si>
    <t>Álmodj velem</t>
  </si>
  <si>
    <t>Titánok</t>
  </si>
  <si>
    <t>Szamba - ahogy mi szeretjük</t>
  </si>
  <si>
    <t>Mystic</t>
  </si>
  <si>
    <t>Hit me up</t>
  </si>
  <si>
    <t>quickstep "show"</t>
  </si>
  <si>
    <t>Tass</t>
  </si>
  <si>
    <t>Levendula AMI Tass Kihelyezett Tagozat</t>
  </si>
  <si>
    <t>Love</t>
  </si>
  <si>
    <t>standard mix</t>
  </si>
  <si>
    <t>The force</t>
  </si>
  <si>
    <t>Just a fool</t>
  </si>
  <si>
    <t>Árnyak</t>
  </si>
  <si>
    <t>SZTE Juhász Gy. Gyak. Ált. és AMI, NOÓ</t>
  </si>
  <si>
    <t>Taníts!</t>
  </si>
  <si>
    <t>Vízió</t>
  </si>
  <si>
    <t>Táltos Team</t>
  </si>
  <si>
    <t>FORMA TSE - Hobby csapat</t>
  </si>
  <si>
    <t>A csavargó</t>
  </si>
  <si>
    <t>latin mix</t>
  </si>
  <si>
    <t>Kezdődhet a bál</t>
  </si>
  <si>
    <t>Just do it</t>
  </si>
  <si>
    <t>felsős szórakoztató</t>
  </si>
  <si>
    <t>felsős mix</t>
  </si>
  <si>
    <t>junior I. - latin</t>
  </si>
  <si>
    <t>junior I. - szórakoztató</t>
  </si>
  <si>
    <t>junior I. - mix</t>
  </si>
  <si>
    <t>junior II. - standard</t>
  </si>
  <si>
    <t>junior II. - latin</t>
  </si>
  <si>
    <t>junior II. - szórakoztató</t>
  </si>
  <si>
    <t>Ványai Ambrus Ált. Isk. és AMI</t>
  </si>
  <si>
    <t>Dévaványa</t>
  </si>
  <si>
    <t>Feltörekvők</t>
  </si>
  <si>
    <t>Perei Ágnes</t>
  </si>
  <si>
    <t>Paso doble</t>
  </si>
  <si>
    <t>paso doble</t>
  </si>
  <si>
    <t>Rajkó - Tálentum AMI</t>
  </si>
  <si>
    <t>Budapest</t>
  </si>
  <si>
    <t>Süti szörnyek</t>
  </si>
  <si>
    <t>Barnet Hajnalka</t>
  </si>
  <si>
    <t>Charleston</t>
  </si>
  <si>
    <t>Keep holding on</t>
  </si>
  <si>
    <t>Kristály</t>
  </si>
  <si>
    <t>Tildy Z. Ált. Isk. és AMI</t>
  </si>
  <si>
    <t>Továbbképző 9-10.</t>
  </si>
  <si>
    <t>Bécsi keringő formáció</t>
  </si>
  <si>
    <t>Továbbképző 7.</t>
  </si>
  <si>
    <t>Szamba karnevál</t>
  </si>
  <si>
    <t>Savaria AMI</t>
  </si>
  <si>
    <t>Szombathely</t>
  </si>
  <si>
    <t>Ficánkák</t>
  </si>
  <si>
    <t>Opóczki János</t>
  </si>
  <si>
    <t>Rock "N" roll</t>
  </si>
  <si>
    <t>Angyalok</t>
  </si>
  <si>
    <t>Ladies</t>
  </si>
  <si>
    <t>ANK Művészeti Iskola</t>
  </si>
  <si>
    <t>Bécsi keringő</t>
  </si>
  <si>
    <t>Szamba</t>
  </si>
  <si>
    <t>Perhaps</t>
  </si>
  <si>
    <t>I believe in you</t>
  </si>
  <si>
    <t xml:space="preserve">Redfoo </t>
  </si>
  <si>
    <t>By-by jive</t>
  </si>
  <si>
    <t>New York-tól Kubáig</t>
  </si>
  <si>
    <t>Breathe easy</t>
  </si>
  <si>
    <t>Latin mix</t>
  </si>
  <si>
    <t>Legyél a barátom</t>
  </si>
  <si>
    <t>Wake me up</t>
  </si>
  <si>
    <t>Egy feladatod van itt</t>
  </si>
  <si>
    <t>karaktertánc</t>
  </si>
  <si>
    <t>Kezdők</t>
  </si>
  <si>
    <t>Ti és mi</t>
  </si>
  <si>
    <t>Copacabana</t>
  </si>
  <si>
    <t>FORMA TSE - Hobby csoport</t>
  </si>
  <si>
    <t>Swing with me</t>
  </si>
  <si>
    <t>You mix</t>
  </si>
  <si>
    <t>quickstep</t>
  </si>
  <si>
    <t>Szikra</t>
  </si>
  <si>
    <t>Vadmacskák</t>
  </si>
  <si>
    <t>Hurrikán</t>
  </si>
  <si>
    <t>latin egyveleg/mix</t>
  </si>
  <si>
    <t>La la la</t>
  </si>
  <si>
    <t>Harmónia</t>
  </si>
  <si>
    <t>Érzés</t>
  </si>
  <si>
    <t>Pezsgés</t>
  </si>
  <si>
    <t>Ademius</t>
  </si>
  <si>
    <t>Miskolci Könyves K. AMI, Kaffka Tagiskola</t>
  </si>
  <si>
    <t>Miskolc</t>
  </si>
  <si>
    <t>Továbbképző</t>
  </si>
  <si>
    <t>Baráth Péter</t>
  </si>
  <si>
    <t>Szépség és a Szörnyeteg - Belle</t>
  </si>
  <si>
    <t>Pumukli</t>
  </si>
  <si>
    <t>polka</t>
  </si>
  <si>
    <t>Ovisok</t>
  </si>
  <si>
    <t>Tanács István</t>
  </si>
</sst>
</file>

<file path=xl/styles.xml><?xml version="1.0" encoding="utf-8"?>
<styleSheet xmlns="http://schemas.openxmlformats.org/spreadsheetml/2006/main">
  <numFmts count="1">
    <numFmt numFmtId="164" formatCode="[h]:mm:ss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1" fontId="0" fillId="0" borderId="0" xfId="0" applyNumberFormat="1"/>
    <xf numFmtId="164" fontId="0" fillId="0" borderId="0" xfId="0" applyNumberFormat="1"/>
    <xf numFmtId="0" fontId="2" fillId="0" borderId="5" xfId="0" applyFont="1" applyBorder="1"/>
    <xf numFmtId="0" fontId="1" fillId="7" borderId="5" xfId="0" applyFont="1" applyFill="1" applyBorder="1"/>
    <xf numFmtId="0" fontId="1" fillId="7" borderId="5" xfId="0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64" fontId="1" fillId="7" borderId="5" xfId="0" applyNumberFormat="1" applyFont="1" applyFill="1" applyBorder="1"/>
    <xf numFmtId="0" fontId="0" fillId="0" borderId="5" xfId="0" applyFont="1" applyBorder="1" applyAlignment="1">
      <alignment vertical="center"/>
    </xf>
    <xf numFmtId="164" fontId="0" fillId="0" borderId="5" xfId="0" applyNumberFormat="1" applyFont="1" applyBorder="1" applyAlignment="1">
      <alignment vertical="center"/>
    </xf>
    <xf numFmtId="164" fontId="0" fillId="5" borderId="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6" borderId="5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vertical="center"/>
    </xf>
    <xf numFmtId="164" fontId="4" fillId="6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8" borderId="5" xfId="0" applyFont="1" applyFill="1" applyBorder="1"/>
    <xf numFmtId="0" fontId="2" fillId="0" borderId="0" xfId="0" applyFont="1" applyAlignment="1">
      <alignment vertical="center"/>
    </xf>
    <xf numFmtId="0" fontId="0" fillId="0" borderId="5" xfId="0" applyFont="1" applyBorder="1"/>
    <xf numFmtId="164" fontId="0" fillId="0" borderId="5" xfId="0" applyNumberFormat="1" applyFont="1" applyBorder="1"/>
    <xf numFmtId="164" fontId="0" fillId="5" borderId="5" xfId="0" applyNumberFormat="1" applyFont="1" applyFill="1" applyBorder="1"/>
    <xf numFmtId="0" fontId="0" fillId="0" borderId="0" xfId="0" applyFont="1"/>
    <xf numFmtId="164" fontId="0" fillId="0" borderId="0" xfId="0" applyNumberFormat="1" applyFont="1"/>
    <xf numFmtId="21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164" fontId="5" fillId="5" borderId="5" xfId="0" applyNumberFormat="1" applyFont="1" applyFill="1" applyBorder="1"/>
    <xf numFmtId="164" fontId="4" fillId="6" borderId="5" xfId="0" applyNumberFormat="1" applyFont="1" applyFill="1" applyBorder="1"/>
    <xf numFmtId="0" fontId="5" fillId="0" borderId="5" xfId="0" applyFont="1" applyBorder="1"/>
    <xf numFmtId="0" fontId="4" fillId="7" borderId="5" xfId="0" applyFont="1" applyFill="1" applyBorder="1"/>
    <xf numFmtId="164" fontId="6" fillId="7" borderId="5" xfId="0" applyNumberFormat="1" applyFont="1" applyFill="1" applyBorder="1"/>
    <xf numFmtId="0" fontId="2" fillId="0" borderId="5" xfId="0" applyFont="1" applyFill="1" applyBorder="1"/>
    <xf numFmtId="0" fontId="2" fillId="0" borderId="0" xfId="0" applyFont="1"/>
    <xf numFmtId="0" fontId="2" fillId="0" borderId="0" xfId="0" applyFont="1" applyBorder="1"/>
    <xf numFmtId="21" fontId="0" fillId="6" borderId="5" xfId="0" applyNumberFormat="1" applyFont="1" applyFill="1" applyBorder="1"/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5" xfId="0" applyFill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8" borderId="5" xfId="0" applyNumberFormat="1" applyFont="1" applyFill="1" applyBorder="1"/>
    <xf numFmtId="0" fontId="1" fillId="8" borderId="5" xfId="0" applyFont="1" applyFill="1" applyBorder="1"/>
    <xf numFmtId="0" fontId="1" fillId="8" borderId="5" xfId="0" applyFont="1" applyFill="1" applyBorder="1" applyAlignment="1">
      <alignment vertical="center"/>
    </xf>
    <xf numFmtId="164" fontId="1" fillId="8" borderId="5" xfId="0" applyNumberFormat="1" applyFont="1" applyFill="1" applyBorder="1" applyAlignment="1">
      <alignment vertical="center"/>
    </xf>
    <xf numFmtId="164" fontId="5" fillId="8" borderId="5" xfId="0" applyNumberFormat="1" applyFont="1" applyFill="1" applyBorder="1"/>
    <xf numFmtId="164" fontId="0" fillId="5" borderId="5" xfId="0" applyNumberFormat="1" applyFill="1" applyBorder="1"/>
    <xf numFmtId="164" fontId="1" fillId="8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tabSelected="1" zoomScale="90" zoomScaleNormal="90" workbookViewId="0">
      <pane ySplit="2" topLeftCell="A3" activePane="bottomLeft" state="frozen"/>
      <selection pane="bottomLeft" sqref="A1:A2"/>
    </sheetView>
  </sheetViews>
  <sheetFormatPr defaultRowHeight="15"/>
  <cols>
    <col min="1" max="1" width="21.5703125" bestFit="1" customWidth="1"/>
    <col min="2" max="2" width="29" bestFit="1" customWidth="1"/>
    <col min="3" max="3" width="17.85546875" bestFit="1" customWidth="1"/>
    <col min="4" max="4" width="38.7109375" bestFit="1" customWidth="1"/>
    <col min="5" max="5" width="13.85546875" bestFit="1" customWidth="1"/>
    <col min="6" max="6" width="17.7109375" bestFit="1" customWidth="1"/>
    <col min="7" max="7" width="25.28515625" bestFit="1" customWidth="1"/>
    <col min="8" max="8" width="10.140625" bestFit="1" customWidth="1"/>
    <col min="9" max="10" width="9.85546875" bestFit="1" customWidth="1"/>
    <col min="11" max="11" width="9" bestFit="1" customWidth="1"/>
  </cols>
  <sheetData>
    <row r="1" spans="1:12">
      <c r="A1" s="55" t="s">
        <v>0</v>
      </c>
      <c r="B1" s="58" t="s">
        <v>42</v>
      </c>
      <c r="C1" s="59"/>
      <c r="D1" s="59"/>
      <c r="E1" s="59"/>
      <c r="F1" s="59"/>
      <c r="G1" s="59"/>
      <c r="H1" s="59"/>
      <c r="I1" s="59"/>
      <c r="J1" s="59"/>
      <c r="K1" s="59"/>
    </row>
    <row r="2" spans="1:12" ht="30">
      <c r="A2" s="56"/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43</v>
      </c>
      <c r="H2" s="14" t="s">
        <v>8</v>
      </c>
      <c r="I2" s="15" t="s">
        <v>9</v>
      </c>
      <c r="J2" s="15" t="s">
        <v>10</v>
      </c>
      <c r="K2" s="14" t="s">
        <v>11</v>
      </c>
    </row>
    <row r="3" spans="1:12">
      <c r="A3" s="16" t="s">
        <v>57</v>
      </c>
      <c r="B3" s="17"/>
      <c r="C3" s="17"/>
      <c r="D3" s="17"/>
      <c r="E3" s="17"/>
      <c r="F3" s="17"/>
      <c r="G3" s="18"/>
      <c r="H3" s="18"/>
      <c r="I3" s="18">
        <f>SUM($H4:$H5)+COUNTA($H4:$H5)*$H$81</f>
        <v>7.060185185185185E-3</v>
      </c>
      <c r="J3" s="19">
        <f>I3</f>
        <v>7.060185185185185E-3</v>
      </c>
      <c r="K3" s="20">
        <v>0.43055555555555558</v>
      </c>
    </row>
    <row r="4" spans="1:12">
      <c r="A4" s="8">
        <v>1</v>
      </c>
      <c r="B4" s="44" t="s">
        <v>73</v>
      </c>
      <c r="C4" s="21" t="s">
        <v>74</v>
      </c>
      <c r="D4" s="3" t="s">
        <v>72</v>
      </c>
      <c r="E4" s="3" t="s">
        <v>71</v>
      </c>
      <c r="F4" s="44" t="s">
        <v>17</v>
      </c>
      <c r="G4" s="44" t="s">
        <v>18</v>
      </c>
      <c r="H4" s="9">
        <v>2.7777777777777779E-3</v>
      </c>
      <c r="I4" s="8"/>
      <c r="J4" s="8"/>
      <c r="K4" s="9">
        <f>$H$81+K3</f>
        <v>0.43078703703703708</v>
      </c>
    </row>
    <row r="5" spans="1:12">
      <c r="A5" s="8">
        <v>2</v>
      </c>
      <c r="B5" s="44" t="s">
        <v>83</v>
      </c>
      <c r="C5" s="21" t="s">
        <v>84</v>
      </c>
      <c r="D5" s="3" t="s">
        <v>82</v>
      </c>
      <c r="E5" s="3" t="s">
        <v>19</v>
      </c>
      <c r="F5" s="44" t="s">
        <v>81</v>
      </c>
      <c r="G5" s="44" t="s">
        <v>24</v>
      </c>
      <c r="H5" s="9">
        <v>3.8194444444444443E-3</v>
      </c>
      <c r="I5" s="8"/>
      <c r="J5" s="8"/>
      <c r="K5" s="9">
        <f>$H$81+K4+H4</f>
        <v>0.43379629629629635</v>
      </c>
    </row>
    <row r="6" spans="1:12">
      <c r="A6" s="16" t="s">
        <v>58</v>
      </c>
      <c r="B6" s="17"/>
      <c r="C6" s="17"/>
      <c r="D6" s="17"/>
      <c r="E6" s="17"/>
      <c r="F6" s="17"/>
      <c r="G6" s="18"/>
      <c r="H6" s="18"/>
      <c r="I6" s="18">
        <f>SUM($H7:$H14)+COUNTA($H7:$H14)*$H$81</f>
        <v>2.3611111111111114E-2</v>
      </c>
      <c r="J6" s="19">
        <f>SUM(J3,I6)</f>
        <v>3.0671296296296301E-2</v>
      </c>
      <c r="K6" s="10">
        <f>K7</f>
        <v>0.43784722222222228</v>
      </c>
      <c r="L6" s="2"/>
    </row>
    <row r="7" spans="1:12">
      <c r="A7" s="8">
        <v>3</v>
      </c>
      <c r="B7" s="44" t="s">
        <v>54</v>
      </c>
      <c r="C7" s="21" t="s">
        <v>16</v>
      </c>
      <c r="D7" s="44" t="s">
        <v>72</v>
      </c>
      <c r="E7" s="21" t="s">
        <v>71</v>
      </c>
      <c r="F7" s="44" t="s">
        <v>52</v>
      </c>
      <c r="G7" s="44" t="s">
        <v>18</v>
      </c>
      <c r="H7" s="9">
        <v>2.7777777777777779E-3</v>
      </c>
      <c r="I7" s="8"/>
      <c r="J7" s="8"/>
      <c r="K7" s="9">
        <f>$H$81+K5+H5</f>
        <v>0.43784722222222228</v>
      </c>
    </row>
    <row r="8" spans="1:12">
      <c r="A8" s="8">
        <v>4</v>
      </c>
      <c r="B8" s="44" t="s">
        <v>65</v>
      </c>
      <c r="C8" s="21" t="s">
        <v>28</v>
      </c>
      <c r="D8" s="44" t="s">
        <v>61</v>
      </c>
      <c r="E8" s="21" t="s">
        <v>26</v>
      </c>
      <c r="F8" s="44" t="s">
        <v>66</v>
      </c>
      <c r="G8" s="44" t="s">
        <v>62</v>
      </c>
      <c r="H8" s="9">
        <v>3.0092592592592588E-3</v>
      </c>
      <c r="I8" s="8"/>
      <c r="J8" s="8"/>
      <c r="K8" s="9">
        <f>$H$81+K7+H7</f>
        <v>0.44085648148148154</v>
      </c>
    </row>
    <row r="9" spans="1:12">
      <c r="A9" s="8">
        <v>5</v>
      </c>
      <c r="B9" s="44" t="s">
        <v>75</v>
      </c>
      <c r="C9" s="21" t="s">
        <v>28</v>
      </c>
      <c r="D9" s="44" t="s">
        <v>72</v>
      </c>
      <c r="E9" s="21" t="s">
        <v>71</v>
      </c>
      <c r="F9" s="44" t="s">
        <v>29</v>
      </c>
      <c r="G9" s="44" t="s">
        <v>18</v>
      </c>
      <c r="H9" s="9">
        <v>2.7777777777777779E-3</v>
      </c>
      <c r="I9" s="8"/>
      <c r="J9" s="8"/>
      <c r="K9" s="9">
        <f t="shared" ref="K9:K14" si="0">$H$81+K8+H8</f>
        <v>0.44409722222222231</v>
      </c>
    </row>
    <row r="10" spans="1:12">
      <c r="A10" s="8">
        <v>6</v>
      </c>
      <c r="B10" s="44" t="s">
        <v>86</v>
      </c>
      <c r="C10" s="21" t="s">
        <v>41</v>
      </c>
      <c r="D10" s="44" t="s">
        <v>78</v>
      </c>
      <c r="E10" s="21" t="s">
        <v>19</v>
      </c>
      <c r="F10" s="44" t="s">
        <v>52</v>
      </c>
      <c r="G10" s="44" t="s">
        <v>24</v>
      </c>
      <c r="H10" s="9">
        <v>2.3726851851851851E-3</v>
      </c>
      <c r="I10" s="8"/>
      <c r="J10" s="8"/>
      <c r="K10" s="9">
        <f t="shared" si="0"/>
        <v>0.44710648148148158</v>
      </c>
    </row>
    <row r="11" spans="1:12">
      <c r="A11" s="8">
        <v>7</v>
      </c>
      <c r="B11" s="8" t="s">
        <v>60</v>
      </c>
      <c r="C11" s="21" t="s">
        <v>16</v>
      </c>
      <c r="D11" s="8" t="s">
        <v>61</v>
      </c>
      <c r="E11" s="21" t="s">
        <v>26</v>
      </c>
      <c r="F11" s="8" t="s">
        <v>63</v>
      </c>
      <c r="G11" s="8" t="s">
        <v>62</v>
      </c>
      <c r="H11" s="9">
        <v>2.6041666666666665E-3</v>
      </c>
      <c r="I11" s="8"/>
      <c r="J11" s="8"/>
      <c r="K11" s="9">
        <f t="shared" si="0"/>
        <v>0.44971064814814826</v>
      </c>
    </row>
    <row r="12" spans="1:12">
      <c r="A12" s="8">
        <v>8</v>
      </c>
      <c r="B12" s="44" t="s">
        <v>76</v>
      </c>
      <c r="C12" s="21" t="s">
        <v>16</v>
      </c>
      <c r="D12" s="44" t="s">
        <v>72</v>
      </c>
      <c r="E12" s="21" t="s">
        <v>71</v>
      </c>
      <c r="F12" s="44" t="s">
        <v>38</v>
      </c>
      <c r="G12" s="44" t="s">
        <v>18</v>
      </c>
      <c r="H12" s="9">
        <v>2.8935185185185188E-3</v>
      </c>
      <c r="I12" s="8"/>
      <c r="J12" s="8"/>
      <c r="K12" s="9">
        <f t="shared" si="0"/>
        <v>0.45254629629629645</v>
      </c>
    </row>
    <row r="13" spans="1:12">
      <c r="A13" s="8">
        <v>9</v>
      </c>
      <c r="B13" s="44" t="s">
        <v>85</v>
      </c>
      <c r="C13" s="21" t="s">
        <v>28</v>
      </c>
      <c r="D13" s="44" t="s">
        <v>78</v>
      </c>
      <c r="E13" s="21" t="s">
        <v>19</v>
      </c>
      <c r="F13" s="44" t="s">
        <v>51</v>
      </c>
      <c r="G13" s="44" t="s">
        <v>24</v>
      </c>
      <c r="H13" s="9">
        <v>2.6620370370370374E-3</v>
      </c>
      <c r="I13" s="8"/>
      <c r="J13" s="8"/>
      <c r="K13" s="9">
        <f t="shared" si="0"/>
        <v>0.45567129629629649</v>
      </c>
    </row>
    <row r="14" spans="1:12">
      <c r="A14" s="8">
        <v>10</v>
      </c>
      <c r="B14" s="44" t="s">
        <v>67</v>
      </c>
      <c r="C14" s="21" t="s">
        <v>41</v>
      </c>
      <c r="D14" s="44" t="s">
        <v>61</v>
      </c>
      <c r="E14" s="21" t="s">
        <v>26</v>
      </c>
      <c r="F14" s="44" t="s">
        <v>68</v>
      </c>
      <c r="G14" s="44" t="s">
        <v>62</v>
      </c>
      <c r="H14" s="9">
        <v>2.6620370370370374E-3</v>
      </c>
      <c r="I14" s="8"/>
      <c r="J14" s="8"/>
      <c r="K14" s="9">
        <f t="shared" si="0"/>
        <v>0.45856481481481504</v>
      </c>
    </row>
    <row r="15" spans="1:12">
      <c r="A15" s="16" t="s">
        <v>64</v>
      </c>
      <c r="B15" s="17"/>
      <c r="C15" s="17"/>
      <c r="D15" s="17"/>
      <c r="E15" s="17"/>
      <c r="F15" s="17"/>
      <c r="G15" s="18"/>
      <c r="H15" s="18"/>
      <c r="I15" s="18">
        <f>SUM($H16:$H19)+COUNTA($H16:$H19)*$H$81</f>
        <v>1.2905092592592593E-2</v>
      </c>
      <c r="J15" s="19">
        <f>SUM(J6,I15)</f>
        <v>4.3576388888888894E-2</v>
      </c>
      <c r="K15" s="10">
        <f>K16</f>
        <v>0.46145833333333358</v>
      </c>
      <c r="L15" s="2"/>
    </row>
    <row r="16" spans="1:12">
      <c r="A16" s="8">
        <v>11</v>
      </c>
      <c r="B16" s="44" t="s">
        <v>77</v>
      </c>
      <c r="C16" s="21" t="s">
        <v>46</v>
      </c>
      <c r="D16" s="44" t="s">
        <v>78</v>
      </c>
      <c r="E16" s="21" t="s">
        <v>19</v>
      </c>
      <c r="F16" s="44" t="s">
        <v>37</v>
      </c>
      <c r="G16" s="44" t="s">
        <v>24</v>
      </c>
      <c r="H16" s="9">
        <v>3.0671296296296297E-3</v>
      </c>
      <c r="I16" s="8"/>
      <c r="J16" s="8"/>
      <c r="K16" s="9">
        <f>$H$81+K14+H14</f>
        <v>0.46145833333333358</v>
      </c>
    </row>
    <row r="17" spans="1:12">
      <c r="A17" s="8">
        <v>12</v>
      </c>
      <c r="B17" s="44" t="s">
        <v>79</v>
      </c>
      <c r="C17" s="21" t="s">
        <v>28</v>
      </c>
      <c r="D17" s="44" t="s">
        <v>78</v>
      </c>
      <c r="E17" s="21" t="s">
        <v>19</v>
      </c>
      <c r="F17" s="44" t="s">
        <v>31</v>
      </c>
      <c r="G17" s="44" t="s">
        <v>24</v>
      </c>
      <c r="H17" s="9">
        <v>3.0671296296296297E-3</v>
      </c>
      <c r="I17" s="8"/>
      <c r="J17" s="8"/>
      <c r="K17" s="9">
        <f>$H$81+K16+H16</f>
        <v>0.46475694444444471</v>
      </c>
    </row>
    <row r="18" spans="1:12">
      <c r="A18" s="49" t="s">
        <v>40</v>
      </c>
      <c r="B18" s="50" t="s">
        <v>27</v>
      </c>
      <c r="C18" s="49" t="s">
        <v>28</v>
      </c>
      <c r="D18" s="50" t="s">
        <v>78</v>
      </c>
      <c r="E18" s="22" t="s">
        <v>19</v>
      </c>
      <c r="F18" s="50" t="s">
        <v>134</v>
      </c>
      <c r="G18" s="50" t="s">
        <v>158</v>
      </c>
      <c r="H18" s="51">
        <v>2.7777777777777779E-3</v>
      </c>
      <c r="I18" s="54"/>
      <c r="J18" s="52"/>
      <c r="K18" s="48">
        <f>$H$81+K17+H17</f>
        <v>0.46805555555555584</v>
      </c>
    </row>
    <row r="19" spans="1:12">
      <c r="A19" s="8">
        <v>13</v>
      </c>
      <c r="B19" s="44" t="s">
        <v>80</v>
      </c>
      <c r="C19" s="21"/>
      <c r="D19" s="44" t="s">
        <v>82</v>
      </c>
      <c r="E19" s="21" t="s">
        <v>19</v>
      </c>
      <c r="F19" s="44" t="s">
        <v>81</v>
      </c>
      <c r="G19" s="44" t="s">
        <v>24</v>
      </c>
      <c r="H19" s="9">
        <v>3.0671296296296297E-3</v>
      </c>
      <c r="I19" s="8"/>
      <c r="J19" s="8"/>
      <c r="K19" s="9">
        <f>$H$81+K18+H18</f>
        <v>0.4710648148148151</v>
      </c>
    </row>
    <row r="20" spans="1:12">
      <c r="A20" s="16" t="s">
        <v>59</v>
      </c>
      <c r="B20" s="17"/>
      <c r="C20" s="17"/>
      <c r="D20" s="17"/>
      <c r="E20" s="17"/>
      <c r="F20" s="17"/>
      <c r="G20" s="18"/>
      <c r="H20" s="18"/>
      <c r="I20" s="18">
        <f>SUM($H21:$H21)+COUNTA($H21:$H21)*$H$81</f>
        <v>2.662037037037037E-3</v>
      </c>
      <c r="J20" s="19">
        <f>SUM(J15,I20)</f>
        <v>4.6238425925925933E-2</v>
      </c>
      <c r="K20" s="10"/>
      <c r="L20" s="2"/>
    </row>
    <row r="21" spans="1:12">
      <c r="A21" s="8">
        <v>14</v>
      </c>
      <c r="B21" s="44" t="s">
        <v>69</v>
      </c>
      <c r="C21" s="21" t="s">
        <v>70</v>
      </c>
      <c r="D21" s="44" t="s">
        <v>72</v>
      </c>
      <c r="E21" s="21" t="s">
        <v>71</v>
      </c>
      <c r="F21" s="44" t="s">
        <v>36</v>
      </c>
      <c r="G21" s="44" t="s">
        <v>18</v>
      </c>
      <c r="H21" s="9">
        <v>2.4305555555555556E-3</v>
      </c>
      <c r="I21" s="8"/>
      <c r="J21" s="8"/>
      <c r="K21" s="9">
        <f>$H$81+K19+H19</f>
        <v>0.47436342592592623</v>
      </c>
    </row>
    <row r="22" spans="1:12">
      <c r="A22" s="23"/>
      <c r="B22" s="11"/>
      <c r="C22" s="11"/>
      <c r="D22" s="11"/>
      <c r="E22" s="11"/>
      <c r="F22" s="11"/>
      <c r="G22" s="11"/>
      <c r="H22" s="12"/>
      <c r="I22" s="11"/>
      <c r="J22" s="11"/>
      <c r="K22" s="13">
        <f>K21+H21</f>
        <v>0.47679398148148178</v>
      </c>
      <c r="L22" s="2"/>
    </row>
    <row r="24" spans="1:12">
      <c r="A24" s="55" t="s">
        <v>0</v>
      </c>
      <c r="B24" s="57" t="s">
        <v>1</v>
      </c>
      <c r="C24" s="57"/>
      <c r="D24" s="57"/>
      <c r="E24" s="57"/>
      <c r="F24" s="57"/>
      <c r="G24" s="57"/>
      <c r="H24" s="57"/>
      <c r="I24" s="57"/>
      <c r="J24" s="57"/>
      <c r="K24" s="57"/>
    </row>
    <row r="25" spans="1:12" ht="30">
      <c r="A25" s="56"/>
      <c r="B25" s="14" t="s">
        <v>2</v>
      </c>
      <c r="C25" s="14" t="s">
        <v>3</v>
      </c>
      <c r="D25" s="14" t="s">
        <v>4</v>
      </c>
      <c r="E25" s="14" t="s">
        <v>5</v>
      </c>
      <c r="F25" s="14" t="s">
        <v>6</v>
      </c>
      <c r="G25" s="32" t="s">
        <v>7</v>
      </c>
      <c r="H25" s="14" t="s">
        <v>8</v>
      </c>
      <c r="I25" s="15" t="s">
        <v>9</v>
      </c>
      <c r="J25" s="15" t="s">
        <v>10</v>
      </c>
      <c r="K25" s="14" t="s">
        <v>11</v>
      </c>
    </row>
    <row r="26" spans="1:12">
      <c r="A26" s="16" t="s">
        <v>12</v>
      </c>
      <c r="B26" s="33"/>
      <c r="C26" s="33"/>
      <c r="D26" s="33"/>
      <c r="E26" s="33"/>
      <c r="F26" s="33"/>
      <c r="G26" s="34"/>
      <c r="H26" s="34"/>
      <c r="I26" s="34">
        <f>SUM($H27:$H27)+COUNTA($H27:$H27)*$H$81</f>
        <v>2.7777777777777775E-3</v>
      </c>
      <c r="J26" s="35">
        <f>I26</f>
        <v>2.7777777777777775E-3</v>
      </c>
      <c r="K26" s="36">
        <v>0.59722222222222221</v>
      </c>
    </row>
    <row r="27" spans="1:12">
      <c r="A27" s="24">
        <v>1</v>
      </c>
      <c r="B27" s="44" t="s">
        <v>130</v>
      </c>
      <c r="C27" s="3" t="s">
        <v>16</v>
      </c>
      <c r="D27" s="44" t="s">
        <v>78</v>
      </c>
      <c r="E27" s="3" t="s">
        <v>19</v>
      </c>
      <c r="F27" s="44" t="s">
        <v>52</v>
      </c>
      <c r="G27" s="44" t="s">
        <v>24</v>
      </c>
      <c r="H27" s="9">
        <v>2.5462962962962961E-3</v>
      </c>
      <c r="I27" s="24"/>
      <c r="J27" s="37"/>
      <c r="K27" s="25">
        <f>$H$81+K26</f>
        <v>0.59745370370370365</v>
      </c>
    </row>
    <row r="28" spans="1:12">
      <c r="A28" s="16" t="s">
        <v>20</v>
      </c>
      <c r="B28" s="33"/>
      <c r="C28" s="33"/>
      <c r="D28" s="33"/>
      <c r="E28" s="33"/>
      <c r="F28" s="33"/>
      <c r="G28" s="34"/>
      <c r="H28" s="34"/>
      <c r="I28" s="34">
        <f>SUM($H29:$H30)+COUNTA($H29:$H30)*$H$81</f>
        <v>5.0347222222222225E-3</v>
      </c>
      <c r="J28" s="35">
        <f>SUM(J26,I28)</f>
        <v>7.8125E-3</v>
      </c>
      <c r="K28" s="26">
        <f>K29</f>
        <v>0.60023148148148142</v>
      </c>
      <c r="L28" s="2"/>
    </row>
    <row r="29" spans="1:12">
      <c r="A29" s="24">
        <v>2</v>
      </c>
      <c r="B29" s="44" t="s">
        <v>112</v>
      </c>
      <c r="C29" s="3" t="s">
        <v>41</v>
      </c>
      <c r="D29" s="3" t="s">
        <v>113</v>
      </c>
      <c r="E29" s="3" t="s">
        <v>114</v>
      </c>
      <c r="F29" s="44" t="s">
        <v>115</v>
      </c>
      <c r="G29" s="44" t="s">
        <v>116</v>
      </c>
      <c r="H29" s="9">
        <v>2.0833333333333333E-3</v>
      </c>
      <c r="I29" s="24"/>
      <c r="J29" s="37"/>
      <c r="K29" s="25">
        <f>$H$81+K27+H27</f>
        <v>0.60023148148148142</v>
      </c>
    </row>
    <row r="30" spans="1:12">
      <c r="A30" s="24">
        <v>3</v>
      </c>
      <c r="B30" s="44" t="s">
        <v>131</v>
      </c>
      <c r="C30" s="3" t="s">
        <v>32</v>
      </c>
      <c r="D30" s="44" t="s">
        <v>78</v>
      </c>
      <c r="E30" s="3" t="s">
        <v>19</v>
      </c>
      <c r="F30" s="44" t="s">
        <v>51</v>
      </c>
      <c r="G30" s="44" t="s">
        <v>24</v>
      </c>
      <c r="H30" s="9">
        <v>2.488425925925926E-3</v>
      </c>
      <c r="I30" s="24"/>
      <c r="J30" s="37"/>
      <c r="K30" s="25">
        <f>$H$81+K29+H29</f>
        <v>0.60254629629629619</v>
      </c>
    </row>
    <row r="31" spans="1:12">
      <c r="A31" s="16" t="s">
        <v>23</v>
      </c>
      <c r="B31" s="33"/>
      <c r="C31" s="33"/>
      <c r="D31" s="33"/>
      <c r="E31" s="33"/>
      <c r="F31" s="33"/>
      <c r="G31" s="34"/>
      <c r="H31" s="34"/>
      <c r="I31" s="34">
        <f>SUM($H32:$H32)+COUNTA($H32:$H32)*$H$81</f>
        <v>1.6782407407407408E-3</v>
      </c>
      <c r="J31" s="35">
        <f>SUM(J28,I31)</f>
        <v>9.4907407407407406E-3</v>
      </c>
      <c r="K31" s="26"/>
      <c r="L31" s="2"/>
    </row>
    <row r="32" spans="1:12">
      <c r="A32" s="24">
        <v>4</v>
      </c>
      <c r="B32" s="44" t="s">
        <v>132</v>
      </c>
      <c r="C32" s="3" t="s">
        <v>133</v>
      </c>
      <c r="D32" s="44" t="s">
        <v>78</v>
      </c>
      <c r="E32" s="3" t="s">
        <v>19</v>
      </c>
      <c r="F32" s="44" t="s">
        <v>134</v>
      </c>
      <c r="G32" s="44" t="s">
        <v>24</v>
      </c>
      <c r="H32" s="9">
        <v>1.4467592592592594E-3</v>
      </c>
      <c r="I32" s="24"/>
      <c r="J32" s="37"/>
      <c r="K32" s="25">
        <f>$H$81+K30+H30</f>
        <v>0.60526620370370354</v>
      </c>
    </row>
    <row r="33" spans="1:12">
      <c r="A33" s="16" t="s">
        <v>25</v>
      </c>
      <c r="B33" s="33"/>
      <c r="C33" s="33"/>
      <c r="D33" s="33"/>
      <c r="E33" s="33"/>
      <c r="F33" s="33"/>
      <c r="G33" s="34"/>
      <c r="H33" s="34"/>
      <c r="I33" s="34">
        <f>SUM($H34:$H36)+COUNTA($H34:$H36)*$H$81</f>
        <v>9.2592592592592587E-3</v>
      </c>
      <c r="J33" s="35">
        <f>SUM(J31,I33)</f>
        <v>1.8749999999999999E-2</v>
      </c>
      <c r="K33" s="26">
        <f>K34</f>
        <v>0.60694444444444429</v>
      </c>
      <c r="L33" s="2"/>
    </row>
    <row r="34" spans="1:12">
      <c r="A34" s="24">
        <v>5</v>
      </c>
      <c r="B34" s="44" t="s">
        <v>106</v>
      </c>
      <c r="C34" s="3" t="s">
        <v>16</v>
      </c>
      <c r="D34" s="44" t="s">
        <v>72</v>
      </c>
      <c r="E34" s="21" t="s">
        <v>71</v>
      </c>
      <c r="F34" s="44" t="s">
        <v>107</v>
      </c>
      <c r="G34" s="44" t="s">
        <v>18</v>
      </c>
      <c r="H34" s="9">
        <v>2.4305555555555556E-3</v>
      </c>
      <c r="I34" s="24"/>
      <c r="J34" s="37"/>
      <c r="K34" s="25">
        <f>$H$81+K32+H32</f>
        <v>0.60694444444444429</v>
      </c>
    </row>
    <row r="35" spans="1:12">
      <c r="A35" s="24">
        <v>6</v>
      </c>
      <c r="B35" s="44" t="s">
        <v>110</v>
      </c>
      <c r="C35" s="3" t="s">
        <v>16</v>
      </c>
      <c r="D35" s="44" t="s">
        <v>108</v>
      </c>
      <c r="E35" s="3" t="s">
        <v>45</v>
      </c>
      <c r="F35" s="44" t="s">
        <v>111</v>
      </c>
      <c r="G35" s="44" t="s">
        <v>44</v>
      </c>
      <c r="H35" s="9">
        <v>2.8935185185185188E-3</v>
      </c>
      <c r="I35" s="24"/>
      <c r="J35" s="37"/>
      <c r="K35" s="25">
        <f>$H$81+K34+H34</f>
        <v>0.60960648148148133</v>
      </c>
    </row>
    <row r="36" spans="1:12">
      <c r="A36" s="24">
        <v>7</v>
      </c>
      <c r="B36" s="44" t="s">
        <v>124</v>
      </c>
      <c r="C36" s="3" t="s">
        <v>16</v>
      </c>
      <c r="D36" s="44" t="s">
        <v>61</v>
      </c>
      <c r="E36" s="3" t="s">
        <v>26</v>
      </c>
      <c r="F36" s="44" t="s">
        <v>66</v>
      </c>
      <c r="G36" s="44" t="s">
        <v>62</v>
      </c>
      <c r="H36" s="9">
        <v>3.2407407407407406E-3</v>
      </c>
      <c r="I36" s="24"/>
      <c r="J36" s="37"/>
      <c r="K36" s="25">
        <f>$H$81+K35+H35</f>
        <v>0.61273148148148127</v>
      </c>
    </row>
    <row r="37" spans="1:12">
      <c r="A37" s="16" t="s">
        <v>30</v>
      </c>
      <c r="B37" s="33"/>
      <c r="C37" s="33"/>
      <c r="D37" s="33"/>
      <c r="E37" s="33"/>
      <c r="F37" s="33"/>
      <c r="G37" s="34"/>
      <c r="H37" s="34"/>
      <c r="I37" s="34">
        <f>SUM($H38:$H44)+COUNTA($H38:$H44)*$H$81</f>
        <v>1.6724537037037034E-2</v>
      </c>
      <c r="J37" s="35">
        <f>SUM(J33,I37)</f>
        <v>3.5474537037037034E-2</v>
      </c>
      <c r="K37" s="26">
        <f>K38</f>
        <v>0.61620370370370348</v>
      </c>
      <c r="L37" s="2"/>
    </row>
    <row r="38" spans="1:12">
      <c r="A38" s="24">
        <v>8</v>
      </c>
      <c r="B38" s="44" t="s">
        <v>126</v>
      </c>
      <c r="C38" s="3" t="s">
        <v>32</v>
      </c>
      <c r="D38" s="44" t="s">
        <v>120</v>
      </c>
      <c r="E38" s="3" t="s">
        <v>13</v>
      </c>
      <c r="F38" s="44" t="s">
        <v>22</v>
      </c>
      <c r="G38" s="44" t="s">
        <v>15</v>
      </c>
      <c r="H38" s="9">
        <v>2.0833333333333333E-3</v>
      </c>
      <c r="I38" s="24"/>
      <c r="J38" s="37"/>
      <c r="K38" s="25">
        <f>$H$81+K36+H36</f>
        <v>0.61620370370370348</v>
      </c>
    </row>
    <row r="39" spans="1:12">
      <c r="A39" s="24">
        <v>9</v>
      </c>
      <c r="B39" s="44" t="s">
        <v>125</v>
      </c>
      <c r="C39" s="3" t="s">
        <v>21</v>
      </c>
      <c r="D39" s="44" t="s">
        <v>61</v>
      </c>
      <c r="E39" s="3" t="s">
        <v>26</v>
      </c>
      <c r="F39" s="44" t="s">
        <v>66</v>
      </c>
      <c r="G39" s="44" t="s">
        <v>62</v>
      </c>
      <c r="H39" s="9">
        <v>2.2569444444444447E-3</v>
      </c>
      <c r="I39" s="24"/>
      <c r="J39" s="37"/>
      <c r="K39" s="25">
        <f t="shared" ref="K39:K44" si="1">$H$81+K38+H38</f>
        <v>0.61851851851851825</v>
      </c>
    </row>
    <row r="40" spans="1:12">
      <c r="A40" s="24">
        <v>10</v>
      </c>
      <c r="B40" s="44" t="s">
        <v>99</v>
      </c>
      <c r="C40" s="3" t="s">
        <v>100</v>
      </c>
      <c r="D40" s="44" t="s">
        <v>101</v>
      </c>
      <c r="E40" s="3" t="s">
        <v>102</v>
      </c>
      <c r="F40" s="44" t="s">
        <v>103</v>
      </c>
      <c r="G40" s="44" t="s">
        <v>104</v>
      </c>
      <c r="H40" s="9">
        <v>2.1412037037037038E-3</v>
      </c>
      <c r="I40" s="24"/>
      <c r="J40" s="37"/>
      <c r="K40" s="25">
        <f t="shared" si="1"/>
        <v>0.62100694444444415</v>
      </c>
    </row>
    <row r="41" spans="1:12">
      <c r="A41" s="24">
        <v>11</v>
      </c>
      <c r="B41" s="44" t="s">
        <v>117</v>
      </c>
      <c r="C41" s="3" t="s">
        <v>32</v>
      </c>
      <c r="D41" s="44" t="s">
        <v>113</v>
      </c>
      <c r="E41" s="21" t="s">
        <v>114</v>
      </c>
      <c r="F41" s="44" t="s">
        <v>118</v>
      </c>
      <c r="G41" s="44" t="s">
        <v>116</v>
      </c>
      <c r="H41" s="9">
        <v>2.0833333333333333E-3</v>
      </c>
      <c r="I41" s="24"/>
      <c r="J41" s="37"/>
      <c r="K41" s="25">
        <f t="shared" si="1"/>
        <v>0.62337962962962934</v>
      </c>
    </row>
    <row r="42" spans="1:12">
      <c r="A42" s="24">
        <v>12</v>
      </c>
      <c r="B42" s="44" t="s">
        <v>123</v>
      </c>
      <c r="C42" s="3" t="s">
        <v>21</v>
      </c>
      <c r="D42" s="44" t="s">
        <v>120</v>
      </c>
      <c r="E42" s="3" t="s">
        <v>13</v>
      </c>
      <c r="F42" s="44" t="s">
        <v>14</v>
      </c>
      <c r="G42" s="44" t="s">
        <v>15</v>
      </c>
      <c r="H42" s="9">
        <v>2.0833333333333333E-3</v>
      </c>
      <c r="I42" s="24"/>
      <c r="J42" s="37"/>
      <c r="K42" s="25">
        <f t="shared" si="1"/>
        <v>0.62569444444444411</v>
      </c>
    </row>
    <row r="43" spans="1:12">
      <c r="A43" s="24">
        <v>13</v>
      </c>
      <c r="B43" s="44" t="s">
        <v>55</v>
      </c>
      <c r="C43" s="3" t="s">
        <v>32</v>
      </c>
      <c r="D43" s="44" t="s">
        <v>61</v>
      </c>
      <c r="E43" s="3" t="s">
        <v>26</v>
      </c>
      <c r="F43" s="44" t="s">
        <v>63</v>
      </c>
      <c r="G43" s="44" t="s">
        <v>62</v>
      </c>
      <c r="H43" s="9">
        <v>2.0833333333333333E-3</v>
      </c>
      <c r="I43" s="24"/>
      <c r="J43" s="37"/>
      <c r="K43" s="25">
        <f t="shared" si="1"/>
        <v>0.62800925925925888</v>
      </c>
    </row>
    <row r="44" spans="1:12">
      <c r="A44" s="24">
        <v>14</v>
      </c>
      <c r="B44" s="44" t="s">
        <v>135</v>
      </c>
      <c r="C44" s="3" t="s">
        <v>21</v>
      </c>
      <c r="D44" s="44" t="s">
        <v>78</v>
      </c>
      <c r="E44" s="3" t="s">
        <v>19</v>
      </c>
      <c r="F44" s="44" t="s">
        <v>31</v>
      </c>
      <c r="G44" s="44" t="s">
        <v>24</v>
      </c>
      <c r="H44" s="9">
        <v>2.3726851851851851E-3</v>
      </c>
      <c r="I44" s="24"/>
      <c r="J44" s="37"/>
      <c r="K44" s="25">
        <f t="shared" si="1"/>
        <v>0.63032407407407365</v>
      </c>
    </row>
    <row r="45" spans="1:12">
      <c r="A45" s="16" t="s">
        <v>87</v>
      </c>
      <c r="B45" s="33"/>
      <c r="C45" s="33"/>
      <c r="D45" s="33"/>
      <c r="E45" s="33"/>
      <c r="F45" s="33"/>
      <c r="G45" s="34"/>
      <c r="H45" s="34"/>
      <c r="I45" s="34">
        <f>SUM($H46:$H46)+COUNTA($H46:$H46)*$H$81</f>
        <v>2.4305555555555556E-3</v>
      </c>
      <c r="J45" s="35">
        <f>SUM(J37,I45)</f>
        <v>3.7905092592592587E-2</v>
      </c>
      <c r="K45" s="26">
        <f>K46</f>
        <v>0.63292824074074028</v>
      </c>
      <c r="L45" s="2"/>
    </row>
    <row r="46" spans="1:12">
      <c r="A46" s="24">
        <v>15</v>
      </c>
      <c r="B46" s="44" t="s">
        <v>105</v>
      </c>
      <c r="C46" s="3" t="s">
        <v>33</v>
      </c>
      <c r="D46" s="44" t="s">
        <v>101</v>
      </c>
      <c r="E46" s="3" t="s">
        <v>102</v>
      </c>
      <c r="F46" s="44" t="s">
        <v>103</v>
      </c>
      <c r="G46" s="44" t="s">
        <v>104</v>
      </c>
      <c r="H46" s="9">
        <v>2.1990740740740742E-3</v>
      </c>
      <c r="I46" s="24"/>
      <c r="J46" s="37"/>
      <c r="K46" s="25">
        <f>$H$81+K44+H44</f>
        <v>0.63292824074074028</v>
      </c>
    </row>
    <row r="47" spans="1:12">
      <c r="A47" s="16" t="s">
        <v>88</v>
      </c>
      <c r="B47" s="33"/>
      <c r="C47" s="33"/>
      <c r="D47" s="33"/>
      <c r="E47" s="33"/>
      <c r="F47" s="33"/>
      <c r="G47" s="34"/>
      <c r="H47" s="34"/>
      <c r="I47" s="34">
        <f>SUM($H48:$H48)+COUNTA($H48:$H48)*$H$81</f>
        <v>3.7037037037037034E-3</v>
      </c>
      <c r="J47" s="35">
        <f>SUM(J45,I47)</f>
        <v>4.160879629629629E-2</v>
      </c>
      <c r="K47" s="26">
        <f>K48</f>
        <v>0.63535879629629577</v>
      </c>
      <c r="L47" s="2"/>
    </row>
    <row r="48" spans="1:12">
      <c r="A48" s="24">
        <v>16</v>
      </c>
      <c r="B48" s="44" t="s">
        <v>48</v>
      </c>
      <c r="C48" s="3" t="s">
        <v>84</v>
      </c>
      <c r="D48" s="44" t="s">
        <v>72</v>
      </c>
      <c r="E48" s="3" t="s">
        <v>71</v>
      </c>
      <c r="F48" s="44" t="s">
        <v>17</v>
      </c>
      <c r="G48" s="44" t="s">
        <v>18</v>
      </c>
      <c r="H48" s="9">
        <v>3.472222222222222E-3</v>
      </c>
      <c r="I48" s="24"/>
      <c r="J48" s="37"/>
      <c r="K48" s="25">
        <f>$H$81+K46+H46</f>
        <v>0.63535879629629577</v>
      </c>
    </row>
    <row r="49" spans="1:12">
      <c r="A49" s="4" t="s">
        <v>34</v>
      </c>
      <c r="B49" s="5"/>
      <c r="C49" s="38"/>
      <c r="D49" s="5"/>
      <c r="E49" s="38"/>
      <c r="F49" s="5"/>
      <c r="G49" s="5"/>
      <c r="H49" s="6">
        <v>6.9444444444444441E-3</v>
      </c>
      <c r="I49" s="7">
        <f>SUM($H49:$H49)+COUNTA($H49:$H49)*$H$81</f>
        <v>7.1759259259259259E-3</v>
      </c>
      <c r="J49" s="39">
        <f>SUM(I49,J47)</f>
        <v>4.8784722222222215E-2</v>
      </c>
      <c r="K49" s="7">
        <f>$H$81+K48+H48</f>
        <v>0.63906249999999942</v>
      </c>
    </row>
    <row r="50" spans="1:12">
      <c r="A50" s="16" t="s">
        <v>35</v>
      </c>
      <c r="B50" s="33"/>
      <c r="C50" s="33"/>
      <c r="D50" s="33"/>
      <c r="E50" s="33"/>
      <c r="F50" s="33"/>
      <c r="G50" s="34"/>
      <c r="H50" s="34"/>
      <c r="I50" s="34">
        <f>SUM($H51:$H54)+COUNTA($H51:$H54)*$H$81</f>
        <v>1.0648148148148148E-2</v>
      </c>
      <c r="J50" s="35">
        <f>I50+J49</f>
        <v>5.9432870370370365E-2</v>
      </c>
      <c r="K50" s="26">
        <f>K51</f>
        <v>0.64623842592592529</v>
      </c>
      <c r="L50" s="2"/>
    </row>
    <row r="51" spans="1:12">
      <c r="A51" s="24">
        <v>17</v>
      </c>
      <c r="B51" s="44" t="s">
        <v>141</v>
      </c>
      <c r="C51" s="3" t="s">
        <v>16</v>
      </c>
      <c r="D51" s="44" t="s">
        <v>72</v>
      </c>
      <c r="E51" s="3" t="s">
        <v>71</v>
      </c>
      <c r="F51" s="44" t="s">
        <v>142</v>
      </c>
      <c r="G51" s="44" t="s">
        <v>18</v>
      </c>
      <c r="H51" s="9">
        <v>2.7777777777777779E-3</v>
      </c>
      <c r="I51" s="24"/>
      <c r="J51" s="37"/>
      <c r="K51" s="25">
        <f>$H$81+K49+H49</f>
        <v>0.64623842592592529</v>
      </c>
    </row>
    <row r="52" spans="1:12">
      <c r="A52" s="24">
        <v>18</v>
      </c>
      <c r="B52" s="44" t="s">
        <v>121</v>
      </c>
      <c r="C52" s="3" t="s">
        <v>16</v>
      </c>
      <c r="D52" s="44" t="s">
        <v>120</v>
      </c>
      <c r="E52" s="3" t="s">
        <v>13</v>
      </c>
      <c r="F52" s="44" t="s">
        <v>53</v>
      </c>
      <c r="G52" s="44" t="s">
        <v>15</v>
      </c>
      <c r="H52" s="9">
        <v>2.0833333333333333E-3</v>
      </c>
      <c r="I52" s="24"/>
      <c r="J52" s="37"/>
      <c r="K52" s="25">
        <f>$H$81+K51+H51</f>
        <v>0.6492476851851845</v>
      </c>
    </row>
    <row r="53" spans="1:12">
      <c r="A53" s="24">
        <v>19</v>
      </c>
      <c r="B53" s="44" t="s">
        <v>27</v>
      </c>
      <c r="C53" s="3" t="s">
        <v>28</v>
      </c>
      <c r="D53" s="44" t="s">
        <v>95</v>
      </c>
      <c r="E53" s="3" t="s">
        <v>96</v>
      </c>
      <c r="F53" s="44" t="s">
        <v>97</v>
      </c>
      <c r="G53" s="44" t="s">
        <v>98</v>
      </c>
      <c r="H53" s="9">
        <v>2.4305555555555556E-3</v>
      </c>
      <c r="I53" s="24"/>
      <c r="J53" s="37"/>
      <c r="K53" s="25">
        <f>$H$81+K52+H52</f>
        <v>0.65156249999999927</v>
      </c>
    </row>
    <row r="54" spans="1:12">
      <c r="A54" s="24">
        <v>20</v>
      </c>
      <c r="B54" s="44" t="s">
        <v>138</v>
      </c>
      <c r="C54" s="3" t="s">
        <v>140</v>
      </c>
      <c r="D54" s="44" t="s">
        <v>72</v>
      </c>
      <c r="E54" s="3" t="s">
        <v>71</v>
      </c>
      <c r="F54" s="44" t="s">
        <v>29</v>
      </c>
      <c r="G54" s="44" t="s">
        <v>18</v>
      </c>
      <c r="H54" s="9">
        <v>2.4305555555555556E-3</v>
      </c>
      <c r="I54" s="24"/>
      <c r="J54" s="37"/>
      <c r="K54" s="25">
        <f>$H$81+K53+H53</f>
        <v>0.65422453703703631</v>
      </c>
    </row>
    <row r="55" spans="1:12">
      <c r="A55" s="16" t="s">
        <v>89</v>
      </c>
      <c r="B55" s="33"/>
      <c r="C55" s="33"/>
      <c r="D55" s="33"/>
      <c r="E55" s="33"/>
      <c r="F55" s="33"/>
      <c r="G55" s="34"/>
      <c r="H55" s="34"/>
      <c r="I55" s="34">
        <f>SUM($H56:$H59)+COUNTA($H56:$H59)*$H$81</f>
        <v>1.0416666666666666E-2</v>
      </c>
      <c r="J55" s="35">
        <f>SUM(J50,I55)</f>
        <v>6.9849537037037029E-2</v>
      </c>
      <c r="K55" s="26">
        <f>K56</f>
        <v>0.65688657407407336</v>
      </c>
      <c r="L55" s="2"/>
    </row>
    <row r="56" spans="1:12">
      <c r="A56" s="24">
        <v>21</v>
      </c>
      <c r="B56" s="44" t="s">
        <v>99</v>
      </c>
      <c r="C56" s="3" t="s">
        <v>100</v>
      </c>
      <c r="D56" s="44" t="s">
        <v>113</v>
      </c>
      <c r="E56" s="21" t="s">
        <v>114</v>
      </c>
      <c r="F56" s="44" t="s">
        <v>119</v>
      </c>
      <c r="G56" s="44" t="s">
        <v>116</v>
      </c>
      <c r="H56" s="9">
        <v>2.0833333333333333E-3</v>
      </c>
      <c r="I56" s="24"/>
      <c r="J56" s="37"/>
      <c r="K56" s="25">
        <f>$H$81+K54+H54</f>
        <v>0.65688657407407336</v>
      </c>
    </row>
    <row r="57" spans="1:12">
      <c r="A57" s="24">
        <v>22</v>
      </c>
      <c r="B57" s="44" t="s">
        <v>136</v>
      </c>
      <c r="C57" s="3" t="s">
        <v>41</v>
      </c>
      <c r="D57" s="44" t="s">
        <v>78</v>
      </c>
      <c r="E57" s="3" t="s">
        <v>19</v>
      </c>
      <c r="F57" s="44" t="s">
        <v>31</v>
      </c>
      <c r="G57" s="44" t="s">
        <v>24</v>
      </c>
      <c r="H57" s="9">
        <v>3.2407407407407406E-3</v>
      </c>
      <c r="I57" s="24"/>
      <c r="J57" s="37"/>
      <c r="K57" s="25">
        <f>$H$81+K56+H56</f>
        <v>0.65920138888888813</v>
      </c>
    </row>
    <row r="58" spans="1:12">
      <c r="A58" s="24">
        <v>23</v>
      </c>
      <c r="B58" s="44" t="s">
        <v>55</v>
      </c>
      <c r="C58" s="21" t="s">
        <v>32</v>
      </c>
      <c r="D58" s="21" t="s">
        <v>113</v>
      </c>
      <c r="E58" s="21" t="s">
        <v>114</v>
      </c>
      <c r="F58" s="44" t="s">
        <v>119</v>
      </c>
      <c r="G58" s="21" t="s">
        <v>116</v>
      </c>
      <c r="H58" s="9">
        <v>2.0833333333333333E-3</v>
      </c>
      <c r="I58" s="24"/>
      <c r="J58" s="37"/>
      <c r="K58" s="25">
        <f>$H$81+K57+H57</f>
        <v>0.66267361111111034</v>
      </c>
    </row>
    <row r="59" spans="1:12">
      <c r="A59" s="24">
        <v>24</v>
      </c>
      <c r="B59" s="44" t="s">
        <v>122</v>
      </c>
      <c r="C59" s="3" t="s">
        <v>41</v>
      </c>
      <c r="D59" s="44" t="s">
        <v>120</v>
      </c>
      <c r="E59" s="3" t="s">
        <v>13</v>
      </c>
      <c r="F59" s="44" t="s">
        <v>53</v>
      </c>
      <c r="G59" s="44" t="s">
        <v>15</v>
      </c>
      <c r="H59" s="9">
        <v>2.0833333333333333E-3</v>
      </c>
      <c r="I59" s="24"/>
      <c r="J59" s="37"/>
      <c r="K59" s="25">
        <f>$H$81+K58+H58</f>
        <v>0.66498842592592511</v>
      </c>
    </row>
    <row r="60" spans="1:12">
      <c r="A60" s="16" t="s">
        <v>90</v>
      </c>
      <c r="B60" s="33"/>
      <c r="C60" s="33"/>
      <c r="D60" s="33"/>
      <c r="E60" s="33"/>
      <c r="F60" s="33"/>
      <c r="G60" s="34"/>
      <c r="H60" s="34"/>
      <c r="I60" s="34">
        <f>SUM($H61:$H62)+COUNTA($H61:$H62)*$H$81</f>
        <v>4.6874999999999998E-3</v>
      </c>
      <c r="J60" s="35">
        <f>SUM(J55,I60)</f>
        <v>7.4537037037037027E-2</v>
      </c>
      <c r="K60" s="26">
        <f>K61</f>
        <v>0.66730324074073988</v>
      </c>
      <c r="L60" s="2"/>
    </row>
    <row r="61" spans="1:12">
      <c r="A61" s="24">
        <v>25</v>
      </c>
      <c r="B61" s="44" t="s">
        <v>143</v>
      </c>
      <c r="C61" s="3" t="s">
        <v>144</v>
      </c>
      <c r="D61" s="44" t="s">
        <v>72</v>
      </c>
      <c r="E61" s="3" t="s">
        <v>71</v>
      </c>
      <c r="F61" s="44" t="s">
        <v>142</v>
      </c>
      <c r="G61" s="44" t="s">
        <v>18</v>
      </c>
      <c r="H61" s="9">
        <v>2.4305555555555556E-3</v>
      </c>
      <c r="I61" s="24"/>
      <c r="J61" s="37"/>
      <c r="K61" s="25">
        <f>$H$81+K59+H59</f>
        <v>0.66730324074073988</v>
      </c>
    </row>
    <row r="62" spans="1:12">
      <c r="A62" s="24">
        <v>26</v>
      </c>
      <c r="B62" s="44" t="s">
        <v>47</v>
      </c>
      <c r="C62" s="3" t="s">
        <v>33</v>
      </c>
      <c r="D62" s="44" t="s">
        <v>108</v>
      </c>
      <c r="E62" s="3" t="s">
        <v>45</v>
      </c>
      <c r="F62" s="44" t="s">
        <v>109</v>
      </c>
      <c r="G62" s="44" t="s">
        <v>44</v>
      </c>
      <c r="H62" s="9">
        <v>1.7939814814814815E-3</v>
      </c>
      <c r="I62" s="24"/>
      <c r="J62" s="37"/>
      <c r="K62" s="25">
        <f>$H$81+K61+H61</f>
        <v>0.66996527777777692</v>
      </c>
    </row>
    <row r="63" spans="1:12">
      <c r="A63" s="49" t="s">
        <v>40</v>
      </c>
      <c r="B63" s="50" t="s">
        <v>155</v>
      </c>
      <c r="C63" s="49" t="s">
        <v>156</v>
      </c>
      <c r="D63" s="50"/>
      <c r="E63" s="22"/>
      <c r="F63" s="50" t="s">
        <v>157</v>
      </c>
      <c r="G63" s="50"/>
      <c r="H63" s="51">
        <v>2.7777777777777779E-3</v>
      </c>
      <c r="I63" s="54">
        <f>SUM($H63:$H63)+COUNTA($H63:$H63)*$H$81</f>
        <v>3.0092592592592593E-3</v>
      </c>
      <c r="J63" s="52">
        <f>I63+J60</f>
        <v>7.754629629629628E-2</v>
      </c>
      <c r="K63" s="48">
        <f>$H$81+K62+H62</f>
        <v>0.67199074074073983</v>
      </c>
    </row>
    <row r="64" spans="1:12">
      <c r="A64" s="16" t="s">
        <v>91</v>
      </c>
      <c r="B64" s="33"/>
      <c r="C64" s="33"/>
      <c r="D64" s="33"/>
      <c r="E64" s="33"/>
      <c r="F64" s="33"/>
      <c r="G64" s="34"/>
      <c r="H64" s="34"/>
      <c r="I64" s="34">
        <f>SUM($H65:$H66)+COUNTA($H65:$H66)*$H$81</f>
        <v>7.175925925925925E-3</v>
      </c>
      <c r="J64" s="35">
        <f>SUM(J63,I64)</f>
        <v>8.4722222222222199E-2</v>
      </c>
      <c r="K64" s="26">
        <f>K65</f>
        <v>0.67499999999999905</v>
      </c>
      <c r="L64" s="2"/>
    </row>
    <row r="65" spans="1:13">
      <c r="A65" s="24">
        <v>27</v>
      </c>
      <c r="B65" s="46" t="s">
        <v>139</v>
      </c>
      <c r="C65" s="45"/>
      <c r="D65" s="44" t="s">
        <v>72</v>
      </c>
      <c r="E65" s="40" t="s">
        <v>71</v>
      </c>
      <c r="F65" s="46" t="s">
        <v>29</v>
      </c>
      <c r="G65" s="46" t="s">
        <v>18</v>
      </c>
      <c r="H65" s="9">
        <v>3.472222222222222E-3</v>
      </c>
      <c r="I65" s="24"/>
      <c r="J65" s="37"/>
      <c r="K65" s="25">
        <f>$H$81+K63+H63</f>
        <v>0.67499999999999905</v>
      </c>
    </row>
    <row r="66" spans="1:13">
      <c r="A66" s="24">
        <v>28</v>
      </c>
      <c r="B66" s="46" t="s">
        <v>129</v>
      </c>
      <c r="C66" s="45" t="s">
        <v>84</v>
      </c>
      <c r="D66" s="44" t="s">
        <v>95</v>
      </c>
      <c r="E66" s="40" t="s">
        <v>96</v>
      </c>
      <c r="F66" s="46" t="s">
        <v>97</v>
      </c>
      <c r="G66" s="46" t="s">
        <v>98</v>
      </c>
      <c r="H66" s="9">
        <v>3.2407407407407406E-3</v>
      </c>
      <c r="I66" s="24"/>
      <c r="J66" s="37"/>
      <c r="K66" s="25">
        <f>$H$81+K65+H65</f>
        <v>0.6787037037037027</v>
      </c>
    </row>
    <row r="67" spans="1:13">
      <c r="A67" s="16" t="s">
        <v>92</v>
      </c>
      <c r="B67" s="33"/>
      <c r="C67" s="33"/>
      <c r="D67" s="33"/>
      <c r="E67" s="33"/>
      <c r="F67" s="33"/>
      <c r="G67" s="34"/>
      <c r="H67" s="34"/>
      <c r="I67" s="34">
        <f>SUM($H68:$H72)+COUNTA($H68:$H72)*$H$81</f>
        <v>1.3715277777777778E-2</v>
      </c>
      <c r="J67" s="35">
        <f>SUM(J64,I67)</f>
        <v>9.8437499999999983E-2</v>
      </c>
      <c r="K67" s="53">
        <f>K68</f>
        <v>0.68217592592592491</v>
      </c>
    </row>
    <row r="68" spans="1:13">
      <c r="A68" s="24">
        <v>29</v>
      </c>
      <c r="B68" s="46" t="s">
        <v>147</v>
      </c>
      <c r="C68" s="45" t="s">
        <v>46</v>
      </c>
      <c r="D68" s="44" t="s">
        <v>72</v>
      </c>
      <c r="E68" s="3" t="s">
        <v>71</v>
      </c>
      <c r="F68" s="46" t="s">
        <v>38</v>
      </c>
      <c r="G68" s="46" t="s">
        <v>18</v>
      </c>
      <c r="H68" s="9">
        <v>2.4305555555555556E-3</v>
      </c>
      <c r="I68" s="24"/>
      <c r="J68" s="37"/>
      <c r="K68" s="25">
        <f>$H$81+K66+H66</f>
        <v>0.68217592592592491</v>
      </c>
    </row>
    <row r="69" spans="1:13">
      <c r="A69" s="24">
        <v>30</v>
      </c>
      <c r="B69" s="46" t="s">
        <v>49</v>
      </c>
      <c r="C69" s="45" t="s">
        <v>16</v>
      </c>
      <c r="D69" s="44" t="s">
        <v>137</v>
      </c>
      <c r="E69" s="3" t="s">
        <v>19</v>
      </c>
      <c r="F69" s="46" t="s">
        <v>81</v>
      </c>
      <c r="G69" s="46" t="s">
        <v>24</v>
      </c>
      <c r="H69" s="9">
        <v>2.6620370370370374E-3</v>
      </c>
      <c r="I69" s="24"/>
      <c r="J69" s="37"/>
      <c r="K69" s="25">
        <f>$H$81+K68+H68</f>
        <v>0.68483796296296195</v>
      </c>
    </row>
    <row r="70" spans="1:13">
      <c r="A70" s="24">
        <v>31</v>
      </c>
      <c r="B70" s="46" t="s">
        <v>149</v>
      </c>
      <c r="C70" s="45" t="s">
        <v>28</v>
      </c>
      <c r="D70" s="44" t="s">
        <v>150</v>
      </c>
      <c r="E70" s="3" t="s">
        <v>151</v>
      </c>
      <c r="F70" s="46" t="s">
        <v>152</v>
      </c>
      <c r="G70" s="46" t="s">
        <v>153</v>
      </c>
      <c r="H70" s="9">
        <v>2.0833333333333333E-3</v>
      </c>
      <c r="I70" s="24"/>
      <c r="J70" s="37"/>
      <c r="K70" s="25">
        <f>$H$81+K69+H69</f>
        <v>0.68773148148148044</v>
      </c>
    </row>
    <row r="71" spans="1:13">
      <c r="A71" s="24">
        <v>32</v>
      </c>
      <c r="B71" s="46" t="s">
        <v>128</v>
      </c>
      <c r="C71" s="45" t="s">
        <v>16</v>
      </c>
      <c r="D71" s="44" t="s">
        <v>61</v>
      </c>
      <c r="E71" s="3" t="s">
        <v>26</v>
      </c>
      <c r="F71" s="46" t="s">
        <v>68</v>
      </c>
      <c r="G71" s="46" t="s">
        <v>62</v>
      </c>
      <c r="H71" s="9">
        <v>2.9513888888888888E-3</v>
      </c>
      <c r="I71" s="24"/>
      <c r="J71" s="37"/>
      <c r="K71" s="25">
        <f>$H$81+K70+H70</f>
        <v>0.69004629629629521</v>
      </c>
    </row>
    <row r="72" spans="1:13">
      <c r="A72" s="24">
        <v>33</v>
      </c>
      <c r="B72" s="46" t="s">
        <v>146</v>
      </c>
      <c r="C72" s="45" t="s">
        <v>28</v>
      </c>
      <c r="D72" s="44" t="s">
        <v>72</v>
      </c>
      <c r="E72" s="3" t="s">
        <v>71</v>
      </c>
      <c r="F72" s="46" t="s">
        <v>36</v>
      </c>
      <c r="G72" s="46" t="s">
        <v>18</v>
      </c>
      <c r="H72" s="9">
        <v>2.4305555555555556E-3</v>
      </c>
      <c r="I72" s="24"/>
      <c r="J72" s="37"/>
      <c r="K72" s="25">
        <f>$H$81+K71+H71</f>
        <v>0.69322916666666556</v>
      </c>
    </row>
    <row r="73" spans="1:13">
      <c r="A73" s="16" t="s">
        <v>93</v>
      </c>
      <c r="B73" s="33"/>
      <c r="C73" s="33"/>
      <c r="D73" s="33"/>
      <c r="E73" s="33"/>
      <c r="F73" s="33"/>
      <c r="G73" s="34"/>
      <c r="H73" s="34"/>
      <c r="I73" s="34">
        <f>SUM($H74:$H75)+COUNTA($H74:$H75)*$H$81</f>
        <v>5.1504629629629626E-3</v>
      </c>
      <c r="J73" s="35">
        <f>I73+J67</f>
        <v>0.10358796296296295</v>
      </c>
      <c r="K73" s="26">
        <f>K74</f>
        <v>0.69589120370370261</v>
      </c>
    </row>
    <row r="74" spans="1:13">
      <c r="A74" s="24">
        <v>34</v>
      </c>
      <c r="B74" s="46" t="s">
        <v>50</v>
      </c>
      <c r="C74" s="45" t="s">
        <v>32</v>
      </c>
      <c r="D74" s="46" t="s">
        <v>137</v>
      </c>
      <c r="E74" s="40" t="s">
        <v>19</v>
      </c>
      <c r="F74" s="46" t="s">
        <v>81</v>
      </c>
      <c r="G74" s="46" t="s">
        <v>24</v>
      </c>
      <c r="H74" s="9">
        <v>2.6041666666666665E-3</v>
      </c>
      <c r="I74" s="24"/>
      <c r="J74" s="37"/>
      <c r="K74" s="25">
        <f>$H$81+K72+H72</f>
        <v>0.69589120370370261</v>
      </c>
    </row>
    <row r="75" spans="1:13">
      <c r="A75" s="24">
        <v>35</v>
      </c>
      <c r="B75" s="46" t="s">
        <v>154</v>
      </c>
      <c r="C75" s="45"/>
      <c r="D75" s="46" t="s">
        <v>150</v>
      </c>
      <c r="E75" s="40" t="s">
        <v>151</v>
      </c>
      <c r="F75" s="46" t="s">
        <v>152</v>
      </c>
      <c r="G75" s="46" t="s">
        <v>153</v>
      </c>
      <c r="H75" s="9">
        <v>2.0833333333333333E-3</v>
      </c>
      <c r="I75" s="24"/>
      <c r="J75" s="37"/>
      <c r="K75" s="25">
        <f>$H$81+K74+H74</f>
        <v>0.69872685185185068</v>
      </c>
    </row>
    <row r="76" spans="1:13">
      <c r="A76" s="16" t="s">
        <v>94</v>
      </c>
      <c r="B76" s="33"/>
      <c r="C76" s="33"/>
      <c r="D76" s="33"/>
      <c r="E76" s="33"/>
      <c r="F76" s="33"/>
      <c r="G76" s="34"/>
      <c r="H76" s="34"/>
      <c r="I76" s="34">
        <f>SUM($H77:$H79)+COUNTA($H77:$H79)*$H$81</f>
        <v>8.1018518518518514E-3</v>
      </c>
      <c r="J76" s="35">
        <f>SUM(J73,I76)</f>
        <v>0.1116898148148148</v>
      </c>
      <c r="K76" s="26">
        <f>K77</f>
        <v>0.70104166666666545</v>
      </c>
    </row>
    <row r="77" spans="1:13">
      <c r="A77" s="24">
        <v>36</v>
      </c>
      <c r="B77" s="46" t="s">
        <v>145</v>
      </c>
      <c r="C77" s="45" t="s">
        <v>39</v>
      </c>
      <c r="D77" s="44" t="s">
        <v>72</v>
      </c>
      <c r="E77" s="3" t="s">
        <v>71</v>
      </c>
      <c r="F77" s="46" t="s">
        <v>36</v>
      </c>
      <c r="G77" s="46" t="s">
        <v>18</v>
      </c>
      <c r="H77" s="47">
        <v>2.4305555555555556E-3</v>
      </c>
      <c r="I77" s="24"/>
      <c r="J77" s="37"/>
      <c r="K77" s="25">
        <f>$H$81+K75+H75</f>
        <v>0.70104166666666545</v>
      </c>
    </row>
    <row r="78" spans="1:13">
      <c r="A78" s="24">
        <v>37</v>
      </c>
      <c r="B78" s="46" t="s">
        <v>127</v>
      </c>
      <c r="C78" s="45" t="s">
        <v>39</v>
      </c>
      <c r="D78" s="44" t="s">
        <v>61</v>
      </c>
      <c r="E78" s="3" t="s">
        <v>26</v>
      </c>
      <c r="F78" s="46" t="s">
        <v>68</v>
      </c>
      <c r="G78" s="46" t="s">
        <v>62</v>
      </c>
      <c r="H78" s="47">
        <v>2.5462962962962961E-3</v>
      </c>
      <c r="I78" s="24"/>
      <c r="J78" s="37"/>
      <c r="K78" s="25">
        <f>$H$81+K77+H77</f>
        <v>0.7037037037037025</v>
      </c>
    </row>
    <row r="79" spans="1:13">
      <c r="A79" s="24">
        <v>38</v>
      </c>
      <c r="B79" s="46" t="s">
        <v>148</v>
      </c>
      <c r="C79" s="45" t="s">
        <v>39</v>
      </c>
      <c r="D79" s="44" t="s">
        <v>72</v>
      </c>
      <c r="E79" s="3" t="s">
        <v>71</v>
      </c>
      <c r="F79" s="46" t="s">
        <v>38</v>
      </c>
      <c r="G79" s="46" t="s">
        <v>18</v>
      </c>
      <c r="H79" s="47">
        <v>2.4305555555555556E-3</v>
      </c>
      <c r="I79" s="24"/>
      <c r="J79" s="37"/>
      <c r="K79" s="25">
        <f>$H$81+K78+H78</f>
        <v>0.70648148148148027</v>
      </c>
    </row>
    <row r="80" spans="1:13">
      <c r="A80" s="41"/>
      <c r="B80" s="27"/>
      <c r="C80" s="27"/>
      <c r="D80" s="27"/>
      <c r="E80" s="27"/>
      <c r="F80" s="27"/>
      <c r="G80" s="27"/>
      <c r="H80" s="28"/>
      <c r="I80" s="28"/>
      <c r="J80" s="27"/>
      <c r="K80" s="43">
        <f>K79+H79</f>
        <v>0.70891203703703587</v>
      </c>
      <c r="L80" s="2"/>
      <c r="M80" s="1"/>
    </row>
    <row r="81" spans="1:10">
      <c r="A81" s="41"/>
      <c r="B81" s="30"/>
      <c r="C81" s="42"/>
      <c r="D81" s="30"/>
      <c r="E81" s="42"/>
      <c r="F81" s="30"/>
      <c r="G81" s="31" t="s">
        <v>56</v>
      </c>
      <c r="H81" s="29">
        <v>2.3148148148148146E-4</v>
      </c>
      <c r="I81" s="27"/>
      <c r="J81" s="27"/>
    </row>
  </sheetData>
  <sheetProtection password="CF1A" sheet="1" objects="1" scenarios="1"/>
  <sortState ref="A74:H76">
    <sortCondition ref="A74:A76"/>
  </sortState>
  <mergeCells count="4">
    <mergeCell ref="A24:A25"/>
    <mergeCell ref="B24:K24"/>
    <mergeCell ref="A1:A2"/>
    <mergeCell ref="B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Sorrend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Zsuzsi</cp:lastModifiedBy>
  <dcterms:created xsi:type="dcterms:W3CDTF">2015-04-15T21:54:44Z</dcterms:created>
  <dcterms:modified xsi:type="dcterms:W3CDTF">2017-04-18T20:09:08Z</dcterms:modified>
</cp:coreProperties>
</file>